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20" windowHeight="11020" tabRatio="783"/>
  </bookViews>
  <sheets>
    <sheet name="Primer testing" sheetId="11" r:id="rId1"/>
    <sheet name="Sample info" sheetId="13" r:id="rId2"/>
  </sheets>
  <definedNames>
    <definedName name="_xlnm.Print_Area" localSheetId="0">'Primer testing'!$A$1:$Z$69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11"/>
  <c r="I34"/>
  <c r="F26"/>
  <c r="I29"/>
  <c r="I28"/>
  <c r="B26"/>
  <c r="B21" l="1"/>
  <c r="I33"/>
  <c r="D33"/>
  <c r="Q36"/>
  <c r="I30" l="1"/>
  <c r="I26"/>
  <c r="I27"/>
  <c r="I32" l="1"/>
  <c r="S21"/>
  <c r="F32"/>
</calcChain>
</file>

<file path=xl/sharedStrings.xml><?xml version="1.0" encoding="utf-8"?>
<sst xmlns="http://schemas.openxmlformats.org/spreadsheetml/2006/main" count="152" uniqueCount="104">
  <si>
    <t>A</t>
  </si>
  <si>
    <t>B</t>
  </si>
  <si>
    <t>C</t>
  </si>
  <si>
    <t>D</t>
  </si>
  <si>
    <t>E</t>
  </si>
  <si>
    <t>F</t>
  </si>
  <si>
    <t>G</t>
  </si>
  <si>
    <t>H</t>
  </si>
  <si>
    <t>30 sec</t>
  </si>
  <si>
    <t>∞</t>
  </si>
  <si>
    <t>μl</t>
  </si>
  <si>
    <t>x</t>
  </si>
  <si>
    <t>μM</t>
  </si>
  <si>
    <t>ng/μl</t>
  </si>
  <si>
    <t>60 sec</t>
  </si>
  <si>
    <t>Date:</t>
  </si>
  <si>
    <t>Person in charge:</t>
  </si>
  <si>
    <t>Sample order:</t>
  </si>
  <si>
    <t>Primer R</t>
  </si>
  <si>
    <t>PCR program name</t>
  </si>
  <si>
    <t>Annealing temp (°C)</t>
  </si>
  <si>
    <t xml:space="preserve">μl </t>
  </si>
  <si>
    <t>Concentration</t>
  </si>
  <si>
    <t>Plus volume (%)</t>
  </si>
  <si>
    <t>Total volume of Taq mix (μl)</t>
  </si>
  <si>
    <t>PCR machine</t>
  </si>
  <si>
    <t>Reagents</t>
  </si>
  <si>
    <t>Date of preparation/dilution</t>
  </si>
  <si>
    <t>Nr of cycles</t>
  </si>
  <si>
    <t>Cycler</t>
  </si>
  <si>
    <t>Total Nr of PCR reactions</t>
  </si>
  <si>
    <t>Notes:</t>
  </si>
  <si>
    <t>created on 19.01.2015</t>
  </si>
  <si>
    <t>Primer testing with 2x reaction buffer green Mix</t>
  </si>
  <si>
    <t>01 diagn.for.symb.</t>
  </si>
  <si>
    <t>Primer F</t>
  </si>
  <si>
    <t>3 min</t>
  </si>
  <si>
    <t>10 / 25</t>
  </si>
  <si>
    <t>10x</t>
  </si>
  <si>
    <t>25x</t>
  </si>
  <si>
    <t>65-56</t>
  </si>
  <si>
    <t>6 min</t>
  </si>
  <si>
    <t>16SA1</t>
  </si>
  <si>
    <t>10F</t>
  </si>
  <si>
    <t>Organism(s):</t>
  </si>
  <si>
    <t># reactions</t>
  </si>
  <si>
    <t>Final conc</t>
  </si>
  <si>
    <t>Aliquot/lot number</t>
  </si>
  <si>
    <t>average DNA concentration</t>
  </si>
  <si>
    <t xml:space="preserve"> </t>
  </si>
  <si>
    <t>°C</t>
  </si>
  <si>
    <t>Endosymbiont</t>
  </si>
  <si>
    <t>Reagents mix</t>
  </si>
  <si>
    <t>Primers F</t>
  </si>
  <si>
    <t>Primers R</t>
  </si>
  <si>
    <t>Procedure</t>
  </si>
  <si>
    <t>Reagents mix per reaction</t>
  </si>
  <si>
    <t>Final vol per reaction</t>
  </si>
  <si>
    <t>DNA per reaction</t>
  </si>
  <si>
    <t>Project ID</t>
  </si>
  <si>
    <t xml:space="preserve">Master Mix </t>
  </si>
  <si>
    <t>Heat lid to 95°C</t>
  </si>
  <si>
    <t>Pos Ctrl</t>
  </si>
  <si>
    <t>A14-03</t>
  </si>
  <si>
    <t>A14-42</t>
  </si>
  <si>
    <t>Buchnera - Aphis fabae</t>
  </si>
  <si>
    <t>Product size</t>
  </si>
  <si>
    <t>Always check official primer list published on Vorburger lab homepage (Internal) before working with this sheet!</t>
  </si>
  <si>
    <t>Spiroplasma qPCR</t>
  </si>
  <si>
    <t>10F+35R</t>
  </si>
  <si>
    <t xml:space="preserve">Plate labelled: </t>
  </si>
  <si>
    <t xml:space="preserve">Name: </t>
  </si>
  <si>
    <t>Comments:</t>
  </si>
  <si>
    <t>See sheet 2: Sample order</t>
  </si>
  <si>
    <t>see below (primerlist)</t>
  </si>
  <si>
    <t>Buch_R_CV2</t>
  </si>
  <si>
    <t>196</t>
  </si>
  <si>
    <t>471</t>
  </si>
  <si>
    <t>2x G2 MMIX</t>
  </si>
  <si>
    <t>Primer F (16SA1)</t>
  </si>
  <si>
    <t>Primer R (Buch_R_CV2)</t>
  </si>
  <si>
    <t>Primer F (10F)</t>
  </si>
  <si>
    <r>
      <rPr>
        <b/>
        <sz val="8"/>
        <color rgb="FF00B050"/>
        <rFont val="Arial"/>
        <family val="2"/>
      </rPr>
      <t xml:space="preserve">Buchnera </t>
    </r>
    <r>
      <rPr>
        <b/>
        <sz val="8"/>
        <rFont val="Arial"/>
        <family val="2"/>
      </rPr>
      <t xml:space="preserve">/ </t>
    </r>
    <r>
      <rPr>
        <b/>
        <sz val="8"/>
        <color rgb="FF7030A0"/>
        <rFont val="Arial"/>
        <family val="2"/>
      </rPr>
      <t>Hamiltonella</t>
    </r>
  </si>
  <si>
    <t>Hamiltonella - Aphis fabae</t>
  </si>
  <si>
    <t>Created by / updated by
Marco Thali / Heidi Käch, Jesper Wallisch &amp; Dominic Stalder</t>
  </si>
  <si>
    <t>Haplotype 1 &amp; 2</t>
  </si>
  <si>
    <t>Haplotype 3</t>
  </si>
  <si>
    <t>T419R</t>
  </si>
  <si>
    <t>updated : 05.03.2025</t>
  </si>
  <si>
    <t>Version 2025.03</t>
  </si>
  <si>
    <r>
      <t xml:space="preserve">Duplex PCR for </t>
    </r>
    <r>
      <rPr>
        <b/>
        <i/>
        <sz val="12"/>
        <rFont val="Arial"/>
        <family val="2"/>
      </rPr>
      <t>Hamiltonella</t>
    </r>
    <r>
      <rPr>
        <b/>
        <sz val="12"/>
        <rFont val="Arial"/>
        <family val="2"/>
      </rPr>
      <t xml:space="preserve"> (all hapl.) and </t>
    </r>
    <r>
      <rPr>
        <b/>
        <i/>
        <sz val="12"/>
        <rFont val="Arial"/>
        <family val="2"/>
      </rPr>
      <t>Buchnera</t>
    </r>
    <r>
      <rPr>
        <b/>
        <sz val="12"/>
        <rFont val="Arial"/>
        <family val="2"/>
      </rPr>
      <t xml:space="preserve"> in </t>
    </r>
    <r>
      <rPr>
        <b/>
        <i/>
        <sz val="12"/>
        <rFont val="Arial"/>
        <family val="2"/>
      </rPr>
      <t>Aphis fabae</t>
    </r>
  </si>
  <si>
    <t>Primer R (T419R / TO419R)</t>
  </si>
  <si>
    <t>T419R / TO419R</t>
  </si>
  <si>
    <t>TO419R</t>
  </si>
  <si>
    <t>01 - Earl Grey</t>
  </si>
  <si>
    <t>02 - Greyhound</t>
  </si>
  <si>
    <t>03 - Gandalf the grey</t>
  </si>
  <si>
    <t>04 - Cataract</t>
  </si>
  <si>
    <t>06 - Red Queen</t>
  </si>
  <si>
    <t>05 - Touchy one</t>
  </si>
  <si>
    <t>07 - Rote Zora</t>
  </si>
  <si>
    <t>08 - Red Hot Chilli Pepper</t>
  </si>
  <si>
    <t>e.g. ?H15, ?H85</t>
  </si>
  <si>
    <t>e.g. ?H76, ?H402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</si>
</sst>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6"/>
      <name val="Arial"/>
      <family val="2"/>
    </font>
    <font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color rgb="FF00B050"/>
      <name val="Arial"/>
      <family val="2"/>
    </font>
    <font>
      <b/>
      <sz val="8"/>
      <color rgb="FF7030A0"/>
      <name val="Arial"/>
      <family val="2"/>
    </font>
    <font>
      <i/>
      <sz val="6"/>
      <name val="Arial"/>
      <family val="2"/>
    </font>
    <font>
      <b/>
      <i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2" fillId="0" borderId="0"/>
  </cellStyleXfs>
  <cellXfs count="349">
    <xf numFmtId="0" fontId="0" fillId="0" borderId="0" xfId="0"/>
    <xf numFmtId="0" fontId="6" fillId="0" borderId="0" xfId="0" applyFont="1" applyProtection="1"/>
    <xf numFmtId="0" fontId="11" fillId="0" borderId="0" xfId="0" applyFont="1" applyProtection="1"/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3" fillId="0" borderId="0" xfId="0" applyFont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14" fontId="10" fillId="0" borderId="3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14" fontId="10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2" fontId="11" fillId="0" borderId="0" xfId="0" applyNumberFormat="1" applyFont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wrapText="1"/>
    </xf>
    <xf numFmtId="0" fontId="7" fillId="0" borderId="1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Continuous" vertical="center"/>
    </xf>
    <xf numFmtId="0" fontId="0" fillId="0" borderId="0" xfId="0" applyBorder="1" applyAlignment="1" applyProtection="1">
      <alignment vertical="center" wrapText="1"/>
    </xf>
    <xf numFmtId="0" fontId="11" fillId="0" borderId="1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vertical="center" wrapText="1"/>
    </xf>
    <xf numFmtId="2" fontId="10" fillId="0" borderId="20" xfId="0" applyNumberFormat="1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2" fontId="10" fillId="0" borderId="32" xfId="0" applyNumberFormat="1" applyFont="1" applyFill="1" applyBorder="1" applyAlignment="1" applyProtection="1">
      <alignment vertical="center"/>
    </xf>
    <xf numFmtId="2" fontId="10" fillId="0" borderId="20" xfId="0" applyNumberFormat="1" applyFont="1" applyBorder="1" applyAlignment="1" applyProtection="1">
      <alignment vertical="center"/>
    </xf>
    <xf numFmtId="2" fontId="10" fillId="0" borderId="34" xfId="0" applyNumberFormat="1" applyFont="1" applyFill="1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/>
    </xf>
    <xf numFmtId="2" fontId="10" fillId="6" borderId="0" xfId="0" applyNumberFormat="1" applyFont="1" applyFill="1" applyBorder="1" applyAlignment="1" applyProtection="1">
      <alignment vertical="center"/>
    </xf>
    <xf numFmtId="2" fontId="10" fillId="6" borderId="17" xfId="0" applyNumberFormat="1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7" fillId="6" borderId="0" xfId="0" applyFont="1" applyFill="1" applyAlignment="1" applyProtection="1">
      <alignment vertical="center"/>
    </xf>
    <xf numFmtId="0" fontId="7" fillId="0" borderId="38" xfId="0" applyFont="1" applyBorder="1" applyAlignment="1" applyProtection="1">
      <alignment vertical="center" wrapText="1"/>
    </xf>
    <xf numFmtId="2" fontId="10" fillId="6" borderId="3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0" fillId="0" borderId="13" xfId="0" applyFont="1" applyBorder="1" applyAlignment="1" applyProtection="1"/>
    <xf numFmtId="0" fontId="11" fillId="6" borderId="0" xfId="0" applyFont="1" applyFill="1" applyBorder="1" applyAlignment="1" applyProtection="1">
      <alignment horizontal="right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2" fontId="7" fillId="7" borderId="11" xfId="0" applyNumberFormat="1" applyFont="1" applyFill="1" applyBorder="1" applyAlignment="1" applyProtection="1">
      <alignment vertical="center"/>
    </xf>
    <xf numFmtId="2" fontId="7" fillId="7" borderId="9" xfId="0" applyNumberFormat="1" applyFont="1" applyFill="1" applyBorder="1" applyAlignment="1" applyProtection="1">
      <alignment vertical="center"/>
    </xf>
    <xf numFmtId="2" fontId="10" fillId="7" borderId="20" xfId="0" applyNumberFormat="1" applyFont="1" applyFill="1" applyBorder="1" applyAlignment="1" applyProtection="1">
      <alignment vertical="center"/>
    </xf>
    <xf numFmtId="2" fontId="10" fillId="7" borderId="37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2" fontId="11" fillId="0" borderId="0" xfId="0" applyNumberFormat="1" applyFont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1" fillId="0" borderId="1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7" borderId="10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9" fillId="0" borderId="10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0" fontId="20" fillId="0" borderId="10" xfId="0" applyFont="1" applyBorder="1" applyAlignment="1" applyProtection="1">
      <alignment horizontal="left" vertical="center"/>
    </xf>
    <xf numFmtId="0" fontId="17" fillId="0" borderId="16" xfId="0" applyFont="1" applyFill="1" applyBorder="1" applyAlignment="1" applyProtection="1">
      <alignment vertical="center" wrapText="1"/>
    </xf>
    <xf numFmtId="0" fontId="16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1" fillId="0" borderId="43" xfId="0" applyFont="1" applyBorder="1"/>
    <xf numFmtId="0" fontId="0" fillId="0" borderId="44" xfId="0" applyBorder="1"/>
    <xf numFmtId="0" fontId="0" fillId="0" borderId="17" xfId="0" applyBorder="1"/>
    <xf numFmtId="0" fontId="0" fillId="0" borderId="25" xfId="0" applyBorder="1"/>
    <xf numFmtId="0" fontId="21" fillId="0" borderId="45" xfId="0" applyFont="1" applyBorder="1"/>
    <xf numFmtId="14" fontId="0" fillId="0" borderId="46" xfId="0" applyNumberFormat="1" applyBorder="1"/>
    <xf numFmtId="0" fontId="0" fillId="0" borderId="46" xfId="0" applyBorder="1"/>
    <xf numFmtId="0" fontId="0" fillId="0" borderId="0" xfId="0" applyBorder="1"/>
    <xf numFmtId="0" fontId="0" fillId="0" borderId="26" xfId="0" applyBorder="1"/>
    <xf numFmtId="0" fontId="0" fillId="0" borderId="47" xfId="0" applyBorder="1"/>
    <xf numFmtId="0" fontId="0" fillId="0" borderId="48" xfId="0" applyBorder="1"/>
    <xf numFmtId="0" fontId="0" fillId="0" borderId="20" xfId="0" applyBorder="1"/>
    <xf numFmtId="0" fontId="0" fillId="0" borderId="49" xfId="0" applyBorder="1"/>
    <xf numFmtId="0" fontId="0" fillId="0" borderId="50" xfId="0" applyBorder="1"/>
    <xf numFmtId="0" fontId="0" fillId="0" borderId="37" xfId="0" applyBorder="1"/>
    <xf numFmtId="0" fontId="0" fillId="0" borderId="16" xfId="0" applyBorder="1"/>
    <xf numFmtId="0" fontId="0" fillId="0" borderId="28" xfId="0" applyBorder="1"/>
    <xf numFmtId="49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7" fillId="0" borderId="20" xfId="0" applyNumberFormat="1" applyFont="1" applyBorder="1" applyAlignment="1" applyProtection="1">
      <alignment horizontal="right" vertical="center"/>
    </xf>
    <xf numFmtId="2" fontId="7" fillId="0" borderId="34" xfId="0" applyNumberFormat="1" applyFont="1" applyBorder="1" applyAlignment="1" applyProtection="1">
      <alignment horizontal="right" vertical="center"/>
    </xf>
    <xf numFmtId="2" fontId="7" fillId="0" borderId="36" xfId="0" applyNumberFormat="1" applyFont="1" applyBorder="1" applyAlignment="1" applyProtection="1">
      <alignment horizontal="right" vertical="center"/>
    </xf>
    <xf numFmtId="2" fontId="7" fillId="0" borderId="32" xfId="0" applyNumberFormat="1" applyFont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35" xfId="0" applyFont="1" applyBorder="1" applyAlignment="1" applyProtection="1">
      <alignment horizontal="left" vertical="center"/>
    </xf>
    <xf numFmtId="0" fontId="7" fillId="0" borderId="33" xfId="0" applyFont="1" applyBorder="1" applyAlignment="1" applyProtection="1">
      <alignment horizontal="left" vertical="center"/>
    </xf>
    <xf numFmtId="0" fontId="7" fillId="0" borderId="26" xfId="0" applyFont="1" applyFill="1" applyBorder="1" applyAlignment="1" applyProtection="1">
      <alignment horizontal="left" vertical="center"/>
    </xf>
    <xf numFmtId="0" fontId="7" fillId="0" borderId="28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vertical="center"/>
    </xf>
    <xf numFmtId="0" fontId="24" fillId="0" borderId="12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49" fontId="10" fillId="9" borderId="31" xfId="0" applyNumberFormat="1" applyFont="1" applyFill="1" applyBorder="1" applyAlignment="1" applyProtection="1">
      <alignment horizontal="center" vertical="top" wrapText="1"/>
    </xf>
    <xf numFmtId="49" fontId="7" fillId="9" borderId="29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" fontId="7" fillId="6" borderId="9" xfId="0" quotePrefix="1" applyNumberFormat="1" applyFont="1" applyFill="1" applyBorder="1" applyAlignment="1" applyProtection="1">
      <alignment horizontal="center" vertical="center"/>
      <protection locked="0"/>
    </xf>
    <xf numFmtId="17" fontId="7" fillId="6" borderId="3" xfId="0" quotePrefix="1" applyNumberFormat="1" applyFont="1" applyFill="1" applyBorder="1" applyAlignment="1" applyProtection="1">
      <alignment horizontal="center" vertical="center"/>
      <protection locked="0"/>
    </xf>
    <xf numFmtId="17" fontId="7" fillId="6" borderId="13" xfId="0" quotePrefix="1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2" fontId="7" fillId="2" borderId="2" xfId="0" applyNumberFormat="1" applyFont="1" applyFill="1" applyBorder="1" applyAlignment="1" applyProtection="1">
      <alignment horizontal="center" vertical="center"/>
    </xf>
    <xf numFmtId="2" fontId="7" fillId="2" borderId="10" xfId="0" applyNumberFormat="1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</xf>
    <xf numFmtId="1" fontId="7" fillId="0" borderId="40" xfId="0" applyNumberFormat="1" applyFont="1" applyBorder="1" applyAlignment="1" applyProtection="1">
      <alignment horizontal="center" vertical="center"/>
    </xf>
    <xf numFmtId="1" fontId="7" fillId="0" borderId="41" xfId="0" applyNumberFormat="1" applyFont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10" xfId="0" applyNumberFormat="1" applyFont="1" applyFill="1" applyBorder="1" applyAlignment="1" applyProtection="1">
      <alignment horizontal="center" vertic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</xf>
    <xf numFmtId="49" fontId="7" fillId="7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vertical="center"/>
    </xf>
    <xf numFmtId="49" fontId="14" fillId="6" borderId="10" xfId="0" applyNumberFormat="1" applyFont="1" applyFill="1" applyBorder="1" applyAlignment="1" applyProtection="1">
      <alignment vertical="center"/>
      <protection locked="0"/>
    </xf>
    <xf numFmtId="49" fontId="25" fillId="6" borderId="10" xfId="0" applyNumberFormat="1" applyFont="1" applyFill="1" applyBorder="1" applyAlignment="1" applyProtection="1">
      <alignment vertical="center"/>
      <protection locked="0"/>
    </xf>
    <xf numFmtId="49" fontId="17" fillId="7" borderId="10" xfId="0" applyNumberFormat="1" applyFont="1" applyFill="1" applyBorder="1" applyAlignment="1" applyProtection="1">
      <alignment horizontal="right" vertical="center"/>
      <protection locked="0"/>
    </xf>
    <xf numFmtId="49" fontId="7" fillId="7" borderId="10" xfId="0" applyNumberFormat="1" applyFont="1" applyFill="1" applyBorder="1" applyAlignment="1" applyProtection="1">
      <alignment horizontal="left" vertical="center"/>
      <protection locked="0"/>
    </xf>
    <xf numFmtId="49" fontId="19" fillId="7" borderId="10" xfId="0" applyNumberFormat="1" applyFont="1" applyFill="1" applyBorder="1" applyAlignment="1" applyProtection="1">
      <alignment horizontal="right" vertical="center"/>
      <protection locked="0"/>
    </xf>
    <xf numFmtId="49" fontId="17" fillId="7" borderId="10" xfId="0" applyNumberFormat="1" applyFont="1" applyFill="1" applyBorder="1" applyAlignment="1" applyProtection="1">
      <alignment horizontal="left" vertical="center"/>
      <protection locked="0"/>
    </xf>
    <xf numFmtId="49" fontId="19" fillId="7" borderId="10" xfId="0" applyNumberFormat="1" applyFont="1" applyFill="1" applyBorder="1" applyAlignment="1" applyProtection="1">
      <alignment horizontal="left" vertical="center"/>
      <protection locked="0"/>
    </xf>
    <xf numFmtId="49" fontId="19" fillId="7" borderId="10" xfId="0" applyNumberFormat="1" applyFont="1" applyFill="1" applyBorder="1" applyAlignment="1" applyProtection="1">
      <alignment horizontal="center" vertical="center"/>
      <protection locked="0"/>
    </xf>
    <xf numFmtId="49" fontId="12" fillId="7" borderId="10" xfId="0" applyNumberFormat="1" applyFont="1" applyFill="1" applyBorder="1" applyAlignment="1" applyProtection="1">
      <alignment horizontal="center" vertical="center"/>
      <protection locked="0"/>
    </xf>
    <xf numFmtId="49" fontId="18" fillId="6" borderId="10" xfId="0" applyNumberFormat="1" applyFont="1" applyFill="1" applyBorder="1" applyAlignment="1" applyProtection="1">
      <alignment vertical="center"/>
      <protection locked="0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0" xfId="0" applyFont="1" applyFill="1" applyBorder="1" applyAlignment="1" applyProtection="1">
      <alignment horizontal="center" vertical="center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7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49" fontId="4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14" fontId="0" fillId="7" borderId="19" xfId="0" applyNumberFormat="1" applyFill="1" applyBorder="1" applyAlignment="1">
      <alignment horizontal="center" vertical="center"/>
    </xf>
    <xf numFmtId="14" fontId="0" fillId="7" borderId="24" xfId="0" applyNumberFormat="1" applyFill="1" applyBorder="1" applyAlignment="1">
      <alignment horizontal="center" vertical="center"/>
    </xf>
    <xf numFmtId="14" fontId="0" fillId="7" borderId="22" xfId="0" applyNumberForma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0" fillId="7" borderId="27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9" fillId="6" borderId="3" xfId="0" applyFont="1" applyFill="1" applyBorder="1" applyAlignment="1" applyProtection="1">
      <alignment vertical="center"/>
    </xf>
    <xf numFmtId="1" fontId="7" fillId="7" borderId="34" xfId="0" applyNumberFormat="1" applyFont="1" applyFill="1" applyBorder="1" applyAlignment="1" applyProtection="1">
      <alignment horizontal="center" vertical="center" wrapText="1"/>
    </xf>
    <xf numFmtId="1" fontId="7" fillId="7" borderId="35" xfId="0" applyNumberFormat="1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vertical="center"/>
    </xf>
    <xf numFmtId="0" fontId="24" fillId="0" borderId="12" xfId="0" applyFont="1" applyBorder="1" applyAlignment="1" applyProtection="1">
      <alignment vertical="center"/>
    </xf>
  </cellXfs>
  <cellStyles count="4">
    <cellStyle name="Normal 2" xfId="1"/>
    <cellStyle name="Normal 3" xfId="2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92764</xdr:colOff>
      <xdr:row>1</xdr:row>
      <xdr:rowOff>106846</xdr:rowOff>
    </xdr:from>
    <xdr:to>
      <xdr:col>3</xdr:col>
      <xdr:colOff>228600</xdr:colOff>
      <xdr:row>3</xdr:row>
      <xdr:rowOff>65545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5639" y="183046"/>
          <a:ext cx="1393136" cy="30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2"/>
  <sheetViews>
    <sheetView showGridLines="0" showZeros="0" tabSelected="1" zoomScaleNormal="100" workbookViewId="0">
      <selection activeCell="D33" sqref="D33"/>
    </sheetView>
  </sheetViews>
  <sheetFormatPr baseColWidth="10" defaultColWidth="9.1796875" defaultRowHeight="10"/>
  <cols>
    <col min="1" max="1" width="2.1796875" style="2" bestFit="1" customWidth="1"/>
    <col min="2" max="2" width="5.7265625" style="2" customWidth="1"/>
    <col min="3" max="3" width="13.1796875" style="2" customWidth="1"/>
    <col min="4" max="5" width="8.453125" style="2" customWidth="1"/>
    <col min="6" max="6" width="5.81640625" style="2" customWidth="1"/>
    <col min="7" max="7" width="2" style="2" customWidth="1"/>
    <col min="8" max="8" width="0.54296875" style="2" customWidth="1"/>
    <col min="9" max="9" width="7.1796875" style="2" customWidth="1"/>
    <col min="10" max="10" width="2.26953125" style="2" customWidth="1"/>
    <col min="11" max="11" width="6.1796875" style="2" customWidth="1"/>
    <col min="12" max="12" width="2.26953125" style="2" customWidth="1"/>
    <col min="13" max="13" width="6.1796875" style="2" customWidth="1"/>
    <col min="14" max="14" width="2.54296875" style="2" customWidth="1"/>
    <col min="15" max="15" width="6.1796875" style="2" customWidth="1"/>
    <col min="16" max="16" width="2.26953125" style="2" customWidth="1"/>
    <col min="17" max="17" width="6.1796875" style="2" customWidth="1"/>
    <col min="18" max="18" width="2.26953125" style="2" customWidth="1"/>
    <col min="19" max="19" width="6.1796875" style="2" customWidth="1"/>
    <col min="20" max="20" width="2.26953125" style="2" customWidth="1"/>
    <col min="21" max="21" width="6.1796875" style="2" customWidth="1"/>
    <col min="22" max="22" width="2.26953125" style="2" customWidth="1"/>
    <col min="23" max="23" width="6.1796875" style="2" customWidth="1"/>
    <col min="24" max="24" width="2.26953125" style="2" customWidth="1"/>
    <col min="25" max="25" width="3.81640625" style="2" customWidth="1"/>
    <col min="26" max="26" width="0.81640625" style="2" customWidth="1"/>
    <col min="27" max="27" width="5.1796875" style="2" customWidth="1"/>
    <col min="28" max="16384" width="9.1796875" style="2"/>
  </cols>
  <sheetData>
    <row r="1" spans="2:34" ht="6" customHeight="1"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34" s="5" customFormat="1" ht="13.5" customHeight="1">
      <c r="B2" s="271"/>
      <c r="C2" s="272"/>
      <c r="D2" s="272"/>
      <c r="E2" s="273"/>
      <c r="F2" s="297" t="s">
        <v>90</v>
      </c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9"/>
      <c r="AC2" s="1"/>
    </row>
    <row r="3" spans="2:34" ht="13.5" customHeight="1">
      <c r="B3" s="274"/>
      <c r="C3" s="275"/>
      <c r="D3" s="275"/>
      <c r="E3" s="276"/>
      <c r="F3" s="300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2"/>
    </row>
    <row r="4" spans="2:34" ht="10.5" customHeight="1">
      <c r="B4" s="277"/>
      <c r="C4" s="278"/>
      <c r="D4" s="278"/>
      <c r="E4" s="279"/>
      <c r="F4" s="303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5"/>
    </row>
    <row r="5" spans="2:34" ht="10.5" customHeight="1">
      <c r="B5" s="228" t="s">
        <v>84</v>
      </c>
      <c r="C5" s="229"/>
      <c r="D5" s="229"/>
      <c r="E5" s="230"/>
      <c r="F5" s="311" t="s">
        <v>32</v>
      </c>
      <c r="G5" s="224"/>
      <c r="H5" s="224"/>
      <c r="I5" s="224"/>
      <c r="J5" s="224"/>
      <c r="K5" s="224"/>
      <c r="L5" s="224" t="s">
        <v>88</v>
      </c>
      <c r="M5" s="224"/>
      <c r="N5" s="224"/>
      <c r="O5" s="224"/>
      <c r="P5" s="224"/>
      <c r="Q5" s="293" t="s">
        <v>89</v>
      </c>
      <c r="R5" s="293"/>
      <c r="S5" s="293"/>
      <c r="T5" s="293"/>
      <c r="U5" s="293"/>
      <c r="V5" s="293"/>
      <c r="W5" s="293"/>
      <c r="X5" s="293"/>
      <c r="Y5" s="293"/>
      <c r="Z5" s="294"/>
      <c r="AA5" s="3"/>
      <c r="AB5" s="3"/>
      <c r="AC5" s="4"/>
      <c r="AD5" s="4"/>
      <c r="AE5" s="4"/>
      <c r="AF5" s="4"/>
      <c r="AG5" s="4"/>
      <c r="AH5" s="3"/>
    </row>
    <row r="6" spans="2:34" ht="10.5" customHeight="1">
      <c r="B6" s="231"/>
      <c r="C6" s="232"/>
      <c r="D6" s="232"/>
      <c r="E6" s="233"/>
      <c r="F6" s="311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95"/>
      <c r="AA6" s="190"/>
      <c r="AB6" s="190"/>
      <c r="AC6" s="191"/>
      <c r="AD6" s="191"/>
      <c r="AE6" s="191"/>
      <c r="AF6" s="191"/>
      <c r="AG6" s="191"/>
      <c r="AH6" s="191"/>
    </row>
    <row r="7" spans="2:34" ht="6.75" customHeight="1">
      <c r="B7" s="234"/>
      <c r="C7" s="235"/>
      <c r="D7" s="235"/>
      <c r="E7" s="236"/>
      <c r="F7" s="262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96"/>
      <c r="AA7" s="191"/>
      <c r="AB7" s="191"/>
      <c r="AC7" s="191"/>
      <c r="AD7" s="191"/>
      <c r="AE7" s="191"/>
      <c r="AF7" s="191"/>
      <c r="AG7" s="191"/>
      <c r="AH7" s="191"/>
    </row>
    <row r="8" spans="2:34" s="7" customFormat="1" ht="12.75" customHeight="1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126"/>
      <c r="R8" s="126"/>
      <c r="S8" s="126"/>
      <c r="T8" s="126"/>
      <c r="U8" s="126"/>
      <c r="V8" s="126"/>
      <c r="W8" s="126"/>
      <c r="X8" s="126"/>
      <c r="Y8" s="127"/>
      <c r="AA8" s="191"/>
      <c r="AB8" s="191"/>
      <c r="AC8" s="191"/>
      <c r="AD8" s="191"/>
      <c r="AE8" s="191"/>
      <c r="AF8" s="191"/>
      <c r="AG8" s="191"/>
      <c r="AH8" s="191"/>
    </row>
    <row r="9" spans="2:34" s="7" customFormat="1" ht="21" customHeight="1">
      <c r="B9" s="194" t="s">
        <v>33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2"/>
      <c r="AA9" s="191"/>
      <c r="AB9" s="191"/>
      <c r="AC9" s="191"/>
      <c r="AD9" s="191"/>
      <c r="AE9" s="191"/>
      <c r="AF9" s="191"/>
      <c r="AG9" s="191"/>
      <c r="AH9" s="191"/>
    </row>
    <row r="10" spans="2:34" s="7" customFormat="1" ht="15.75" customHeight="1">
      <c r="B10" s="215" t="s">
        <v>26</v>
      </c>
      <c r="C10" s="216"/>
      <c r="D10" s="216"/>
      <c r="E10" s="217"/>
      <c r="F10" s="199" t="s">
        <v>47</v>
      </c>
      <c r="G10" s="237"/>
      <c r="H10" s="237"/>
      <c r="I10" s="237"/>
      <c r="J10" s="237"/>
      <c r="K10" s="237"/>
      <c r="L10" s="99"/>
      <c r="M10" s="113"/>
      <c r="N10" s="113"/>
      <c r="O10" s="114"/>
      <c r="P10" s="200" t="s">
        <v>22</v>
      </c>
      <c r="Q10" s="280"/>
      <c r="R10" s="280"/>
      <c r="S10" s="281"/>
      <c r="T10" s="199" t="s">
        <v>27</v>
      </c>
      <c r="U10" s="200"/>
      <c r="V10" s="200"/>
      <c r="W10" s="200"/>
      <c r="X10" s="200"/>
      <c r="Y10" s="200"/>
      <c r="Z10" s="201"/>
      <c r="AA10" s="6"/>
      <c r="AB10" s="8"/>
      <c r="AC10" s="15"/>
      <c r="AD10" s="108"/>
      <c r="AE10" s="16"/>
      <c r="AF10" s="9"/>
      <c r="AG10" s="6"/>
      <c r="AH10" s="6"/>
    </row>
    <row r="11" spans="2:34" s="7" customFormat="1" ht="15" customHeight="1">
      <c r="B11" s="218" t="s">
        <v>78</v>
      </c>
      <c r="C11" s="216"/>
      <c r="D11" s="216"/>
      <c r="E11" s="217"/>
      <c r="F11" s="325"/>
      <c r="G11" s="326"/>
      <c r="H11" s="326"/>
      <c r="I11" s="326"/>
      <c r="J11" s="326"/>
      <c r="K11" s="326"/>
      <c r="L11" s="326"/>
      <c r="M11" s="115"/>
      <c r="N11" s="115"/>
      <c r="O11" s="116"/>
      <c r="P11" s="256">
        <v>2</v>
      </c>
      <c r="Q11" s="257"/>
      <c r="R11" s="67" t="s">
        <v>11</v>
      </c>
      <c r="S11" s="11"/>
      <c r="T11" s="102"/>
      <c r="U11" s="103"/>
      <c r="V11" s="104"/>
      <c r="W11" s="104"/>
      <c r="X11" s="104"/>
      <c r="Y11" s="104"/>
      <c r="Z11" s="105"/>
      <c r="AA11" s="6"/>
      <c r="AB11" s="108"/>
      <c r="AC11" s="15"/>
      <c r="AD11" s="15"/>
      <c r="AE11" s="17"/>
      <c r="AF11" s="9"/>
      <c r="AG11" s="6"/>
      <c r="AH11" s="6"/>
    </row>
    <row r="12" spans="2:34" s="7" customFormat="1" ht="15" customHeight="1">
      <c r="B12" s="218" t="s">
        <v>53</v>
      </c>
      <c r="C12" s="216"/>
      <c r="D12" s="216"/>
      <c r="E12" s="217"/>
      <c r="F12" s="219" t="s">
        <v>74</v>
      </c>
      <c r="G12" s="220"/>
      <c r="H12" s="220"/>
      <c r="I12" s="220"/>
      <c r="J12" s="220"/>
      <c r="K12" s="220"/>
      <c r="L12" s="220"/>
      <c r="M12" s="220"/>
      <c r="N12" s="220"/>
      <c r="O12" s="221"/>
      <c r="P12" s="256">
        <v>10</v>
      </c>
      <c r="Q12" s="257"/>
      <c r="R12" s="67" t="s">
        <v>12</v>
      </c>
      <c r="S12" s="11"/>
      <c r="T12" s="100"/>
      <c r="U12" s="101"/>
      <c r="V12" s="106"/>
      <c r="W12" s="106"/>
      <c r="X12" s="106"/>
      <c r="Y12" s="106"/>
      <c r="Z12" s="107"/>
      <c r="AA12" s="6"/>
      <c r="AB12" s="8"/>
      <c r="AC12" s="15"/>
      <c r="AD12" s="15"/>
      <c r="AE12" s="16"/>
      <c r="AF12" s="9"/>
      <c r="AG12" s="6"/>
      <c r="AH12" s="6"/>
    </row>
    <row r="13" spans="2:34" s="7" customFormat="1" ht="15" customHeight="1">
      <c r="B13" s="218" t="s">
        <v>54</v>
      </c>
      <c r="C13" s="216"/>
      <c r="D13" s="216"/>
      <c r="E13" s="217"/>
      <c r="F13" s="219" t="s">
        <v>74</v>
      </c>
      <c r="G13" s="220"/>
      <c r="H13" s="220"/>
      <c r="I13" s="220"/>
      <c r="J13" s="220"/>
      <c r="K13" s="220"/>
      <c r="L13" s="220"/>
      <c r="M13" s="220"/>
      <c r="N13" s="220"/>
      <c r="O13" s="221"/>
      <c r="P13" s="256">
        <v>10</v>
      </c>
      <c r="Q13" s="257"/>
      <c r="R13" s="67" t="s">
        <v>12</v>
      </c>
      <c r="S13" s="11"/>
      <c r="T13" s="100"/>
      <c r="U13" s="101"/>
      <c r="V13" s="106"/>
      <c r="W13" s="106"/>
      <c r="X13" s="106"/>
      <c r="Y13" s="106"/>
      <c r="Z13" s="107"/>
      <c r="AA13" s="6"/>
      <c r="AB13" s="8"/>
      <c r="AC13" s="14"/>
      <c r="AD13" s="15"/>
      <c r="AE13" s="16"/>
      <c r="AF13" s="9"/>
      <c r="AG13" s="6"/>
      <c r="AH13" s="6"/>
    </row>
    <row r="14" spans="2:34" s="23" customFormat="1" ht="12.75" customHeight="1">
      <c r="B14" s="18"/>
      <c r="C14" s="19"/>
      <c r="D14" s="19"/>
      <c r="E14" s="19"/>
      <c r="F14" s="2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1"/>
      <c r="R14" s="21"/>
      <c r="S14" s="10"/>
      <c r="T14" s="10"/>
      <c r="U14" s="10"/>
      <c r="V14" s="10"/>
      <c r="W14" s="22"/>
      <c r="AB14" s="24"/>
      <c r="AC14" s="15"/>
      <c r="AD14" s="15"/>
      <c r="AE14" s="16"/>
      <c r="AF14" s="25"/>
    </row>
    <row r="15" spans="2:34" s="26" customFormat="1" ht="21" customHeight="1">
      <c r="B15" s="195" t="s">
        <v>55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10"/>
    </row>
    <row r="16" spans="2:34" s="26" customFormat="1" ht="6" customHeight="1"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49"/>
      <c r="Z16" s="117"/>
      <c r="AD16" s="7"/>
    </row>
    <row r="17" spans="1:31" s="7" customFormat="1" ht="12" customHeight="1">
      <c r="B17" s="199" t="s">
        <v>19</v>
      </c>
      <c r="C17" s="209"/>
      <c r="D17" s="210"/>
      <c r="E17" s="51"/>
      <c r="F17" s="196" t="s">
        <v>20</v>
      </c>
      <c r="G17" s="197"/>
      <c r="H17" s="197"/>
      <c r="I17" s="197"/>
      <c r="J17" s="198"/>
      <c r="K17" s="6"/>
      <c r="L17" s="199" t="s">
        <v>28</v>
      </c>
      <c r="M17" s="200"/>
      <c r="N17" s="200"/>
      <c r="O17" s="200"/>
      <c r="P17" s="201"/>
      <c r="Q17" s="32"/>
      <c r="R17" s="32"/>
      <c r="S17" s="199" t="s">
        <v>25</v>
      </c>
      <c r="T17" s="200"/>
      <c r="U17" s="209"/>
      <c r="V17" s="209"/>
      <c r="W17" s="323"/>
      <c r="X17" s="324"/>
      <c r="Y17" s="54"/>
      <c r="AB17" s="26"/>
      <c r="AC17" s="27"/>
      <c r="AD17" s="27"/>
    </row>
    <row r="18" spans="1:31" s="7" customFormat="1" ht="13.5" customHeight="1">
      <c r="B18" s="321" t="s">
        <v>34</v>
      </c>
      <c r="C18" s="308"/>
      <c r="D18" s="322"/>
      <c r="E18" s="51"/>
      <c r="F18" s="205">
        <v>55</v>
      </c>
      <c r="G18" s="206"/>
      <c r="H18" s="206"/>
      <c r="I18" s="206"/>
      <c r="J18" s="207"/>
      <c r="K18" s="6"/>
      <c r="L18" s="202" t="s">
        <v>37</v>
      </c>
      <c r="M18" s="203"/>
      <c r="N18" s="203"/>
      <c r="O18" s="203"/>
      <c r="P18" s="204"/>
      <c r="Q18" s="32"/>
      <c r="R18" s="32"/>
      <c r="S18" s="59" t="s">
        <v>29</v>
      </c>
      <c r="T18" s="60"/>
      <c r="U18" s="308"/>
      <c r="V18" s="308"/>
      <c r="W18" s="309"/>
      <c r="X18" s="310"/>
      <c r="Y18" s="54"/>
      <c r="AB18" s="26"/>
      <c r="AC18" s="27"/>
      <c r="AD18" s="27"/>
    </row>
    <row r="19" spans="1:31" s="7" customFormat="1" ht="8.15" customHeight="1">
      <c r="B19" s="32"/>
      <c r="C19" s="53"/>
      <c r="D19" s="53"/>
      <c r="E19" s="51"/>
      <c r="F19" s="51"/>
      <c r="G19" s="51"/>
      <c r="H19" s="44"/>
      <c r="I19" s="51"/>
      <c r="J19" s="51"/>
      <c r="K19" s="51"/>
      <c r="L19" s="51"/>
      <c r="M19" s="51"/>
      <c r="N19" s="51"/>
      <c r="O19" s="51"/>
      <c r="P19" s="51"/>
      <c r="Q19" s="61"/>
      <c r="R19" s="61"/>
      <c r="S19" s="28"/>
      <c r="T19" s="28"/>
      <c r="U19" s="62"/>
      <c r="V19" s="63"/>
      <c r="W19" s="63"/>
      <c r="X19" s="32"/>
      <c r="AE19" s="6"/>
    </row>
    <row r="20" spans="1:31" s="7" customFormat="1" ht="12" customHeight="1">
      <c r="A20" s="6"/>
      <c r="B20" s="199" t="s">
        <v>30</v>
      </c>
      <c r="C20" s="209"/>
      <c r="D20" s="210"/>
      <c r="E20" s="51"/>
      <c r="F20" s="196" t="s">
        <v>23</v>
      </c>
      <c r="G20" s="197"/>
      <c r="H20" s="197"/>
      <c r="I20" s="197"/>
      <c r="J20" s="198"/>
      <c r="K20" s="6"/>
      <c r="L20" s="208" t="s">
        <v>48</v>
      </c>
      <c r="M20" s="209"/>
      <c r="N20" s="209"/>
      <c r="O20" s="209"/>
      <c r="P20" s="210"/>
      <c r="Q20" s="51"/>
      <c r="R20" s="52"/>
      <c r="S20" s="199" t="s">
        <v>24</v>
      </c>
      <c r="T20" s="200"/>
      <c r="U20" s="209"/>
      <c r="V20" s="209"/>
      <c r="W20" s="209"/>
      <c r="X20" s="210"/>
      <c r="Y20" s="55"/>
      <c r="AB20" s="26"/>
      <c r="AC20" s="27"/>
      <c r="AD20" s="27"/>
    </row>
    <row r="21" spans="1:31" s="7" customFormat="1" ht="13.5" customHeight="1">
      <c r="A21" s="6"/>
      <c r="B21" s="258">
        <f>SUM(I25:X25)</f>
        <v>0</v>
      </c>
      <c r="C21" s="206"/>
      <c r="D21" s="207"/>
      <c r="E21" s="51"/>
      <c r="F21" s="240">
        <v>5</v>
      </c>
      <c r="G21" s="241"/>
      <c r="H21" s="241"/>
      <c r="I21" s="241"/>
      <c r="J21" s="242"/>
      <c r="K21" s="6"/>
      <c r="L21" s="211" t="s">
        <v>49</v>
      </c>
      <c r="M21" s="212"/>
      <c r="N21" s="212"/>
      <c r="O21" s="213" t="s">
        <v>13</v>
      </c>
      <c r="P21" s="214"/>
      <c r="Q21" s="32"/>
      <c r="R21" s="32"/>
      <c r="S21" s="226">
        <f>SUM(I26:X26)</f>
        <v>0</v>
      </c>
      <c r="T21" s="227"/>
      <c r="U21" s="209"/>
      <c r="V21" s="209"/>
      <c r="W21" s="209"/>
      <c r="X21" s="210"/>
      <c r="Y21" s="55"/>
    </row>
    <row r="22" spans="1:31" s="7" customFormat="1" ht="9.75" customHeight="1">
      <c r="B22" s="32"/>
      <c r="C22" s="32"/>
      <c r="D22" s="32"/>
      <c r="E22" s="32"/>
      <c r="F22" s="32"/>
      <c r="G22" s="32"/>
      <c r="H22" s="32"/>
      <c r="I22" s="29"/>
      <c r="J22" s="29"/>
      <c r="K22" s="64"/>
      <c r="L22" s="64"/>
      <c r="M22" s="30"/>
      <c r="N22" s="30"/>
      <c r="O22" s="51"/>
      <c r="P22" s="51"/>
      <c r="Q22" s="31"/>
      <c r="R22" s="31"/>
      <c r="S22" s="65"/>
      <c r="T22" s="65"/>
      <c r="U22" s="65"/>
      <c r="V22" s="65"/>
      <c r="W22" s="65"/>
      <c r="X22" s="32"/>
    </row>
    <row r="23" spans="1:31" s="7" customFormat="1" ht="9.75" customHeight="1">
      <c r="B23" s="32"/>
      <c r="C23" s="32"/>
      <c r="D23" s="32"/>
      <c r="E23" s="32"/>
      <c r="F23" s="32"/>
      <c r="G23" s="32"/>
      <c r="H23" s="32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AA23" s="6"/>
    </row>
    <row r="24" spans="1:31" s="7" customFormat="1" ht="23.25" customHeight="1">
      <c r="B24" s="32"/>
      <c r="C24" s="32"/>
      <c r="D24" s="51"/>
      <c r="E24" s="32"/>
      <c r="F24" s="222" t="s">
        <v>60</v>
      </c>
      <c r="G24" s="223"/>
      <c r="H24" s="81"/>
      <c r="I24" s="192" t="s">
        <v>82</v>
      </c>
      <c r="J24" s="193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31" s="7" customFormat="1" ht="21" customHeight="1">
      <c r="B25" s="83" t="s">
        <v>52</v>
      </c>
      <c r="C25" s="12"/>
      <c r="D25" s="84" t="s">
        <v>46</v>
      </c>
      <c r="E25" s="76" t="s">
        <v>45</v>
      </c>
      <c r="F25" s="238"/>
      <c r="G25" s="239"/>
      <c r="H25" s="68"/>
      <c r="I25" s="345"/>
      <c r="J25" s="346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66"/>
      <c r="AB25" s="6"/>
    </row>
    <row r="26" spans="1:31" s="7" customFormat="1" ht="11.25" customHeight="1">
      <c r="B26" s="284" t="str">
        <f>B11</f>
        <v>2x G2 MMIX</v>
      </c>
      <c r="C26" s="285"/>
      <c r="D26" s="50">
        <v>1</v>
      </c>
      <c r="E26" s="16" t="s">
        <v>11</v>
      </c>
      <c r="F26" s="69">
        <f>(D26*F34)/P11</f>
        <v>5.5</v>
      </c>
      <c r="G26" s="87" t="s">
        <v>21</v>
      </c>
      <c r="H26" s="75"/>
      <c r="I26" s="172">
        <f>(I$25*$F26)*(1+($F$21/100))</f>
        <v>0</v>
      </c>
      <c r="J26" s="176" t="s">
        <v>21</v>
      </c>
    </row>
    <row r="27" spans="1:31" s="7" customFormat="1" ht="11.25" customHeight="1">
      <c r="B27" s="286" t="s">
        <v>79</v>
      </c>
      <c r="C27" s="287"/>
      <c r="D27" s="92">
        <v>0.9</v>
      </c>
      <c r="E27" s="61" t="s">
        <v>12</v>
      </c>
      <c r="F27" s="72">
        <v>0.9</v>
      </c>
      <c r="G27" s="87" t="s">
        <v>21</v>
      </c>
      <c r="H27" s="75"/>
      <c r="I27" s="172">
        <f>(I$25*$F27)*(1+($F$21/100))</f>
        <v>0</v>
      </c>
      <c r="J27" s="176" t="s">
        <v>21</v>
      </c>
      <c r="AC27" s="6"/>
    </row>
    <row r="28" spans="1:31" s="7" customFormat="1" ht="11.25" customHeight="1">
      <c r="B28" s="182" t="s">
        <v>80</v>
      </c>
      <c r="C28" s="183"/>
      <c r="D28" s="92">
        <v>0.9</v>
      </c>
      <c r="E28" s="61" t="s">
        <v>12</v>
      </c>
      <c r="F28" s="72">
        <v>0.9</v>
      </c>
      <c r="G28" s="87" t="s">
        <v>21</v>
      </c>
      <c r="H28" s="75"/>
      <c r="I28" s="172">
        <f>(I$25*$F28)*(1+($F$21/100))</f>
        <v>0</v>
      </c>
      <c r="J28" s="176" t="s">
        <v>21</v>
      </c>
      <c r="AC28" s="6"/>
    </row>
    <row r="29" spans="1:31" s="7" customFormat="1" ht="11.25" customHeight="1">
      <c r="B29" s="347" t="s">
        <v>81</v>
      </c>
      <c r="C29" s="348"/>
      <c r="D29" s="92">
        <v>0.9</v>
      </c>
      <c r="E29" s="61" t="s">
        <v>12</v>
      </c>
      <c r="F29" s="72">
        <v>0.9</v>
      </c>
      <c r="G29" s="87" t="s">
        <v>21</v>
      </c>
      <c r="H29" s="75"/>
      <c r="I29" s="172">
        <f>(I$25*$F29)*(1+($F$21/100))</f>
        <v>0</v>
      </c>
      <c r="J29" s="176" t="s">
        <v>21</v>
      </c>
      <c r="AC29" s="6"/>
    </row>
    <row r="30" spans="1:31" s="7" customFormat="1" ht="11.25" customHeight="1">
      <c r="B30" s="184" t="s">
        <v>91</v>
      </c>
      <c r="C30" s="185"/>
      <c r="D30" s="93">
        <v>1.8</v>
      </c>
      <c r="E30" s="70" t="s">
        <v>12</v>
      </c>
      <c r="F30" s="73">
        <v>1.8</v>
      </c>
      <c r="G30" s="88" t="s">
        <v>10</v>
      </c>
      <c r="H30" s="75"/>
      <c r="I30" s="173">
        <f>(I$25*$F30)*(1+($F$21/100))</f>
        <v>0</v>
      </c>
      <c r="J30" s="177" t="s">
        <v>10</v>
      </c>
      <c r="AC30" s="98"/>
    </row>
    <row r="31" spans="1:31" s="7" customFormat="1" ht="7.5" customHeight="1">
      <c r="B31" s="245"/>
      <c r="C31" s="245"/>
      <c r="D31" s="245"/>
      <c r="E31" s="292"/>
      <c r="F31" s="74"/>
      <c r="G31" s="89"/>
      <c r="H31" s="75"/>
      <c r="I31" s="174"/>
      <c r="J31" s="176"/>
    </row>
    <row r="32" spans="1:31" s="7" customFormat="1" ht="11.25" customHeight="1">
      <c r="B32" s="284" t="s">
        <v>56</v>
      </c>
      <c r="C32" s="291"/>
      <c r="D32" s="291"/>
      <c r="E32" s="291"/>
      <c r="F32" s="71">
        <f>SUM(F26:F30)</f>
        <v>10.000000000000002</v>
      </c>
      <c r="G32" s="86" t="s">
        <v>21</v>
      </c>
      <c r="H32" s="75"/>
      <c r="I32" s="175" t="str">
        <f>IF(I25=0," ",SUM(I26:I30)/(1+($F$21/100))/I25)</f>
        <v xml:space="preserve"> </v>
      </c>
      <c r="J32" s="178" t="s">
        <v>10</v>
      </c>
    </row>
    <row r="33" spans="1:29" s="7" customFormat="1" ht="11.25" customHeight="1">
      <c r="B33" s="288" t="s">
        <v>58</v>
      </c>
      <c r="C33" s="289"/>
      <c r="D33" s="64" t="str">
        <f>IF(L21=" ","?",(L21*F33)/F34)</f>
        <v>?</v>
      </c>
      <c r="E33" s="61" t="s">
        <v>13</v>
      </c>
      <c r="F33" s="94">
        <v>1</v>
      </c>
      <c r="G33" s="90" t="s">
        <v>10</v>
      </c>
      <c r="H33" s="51"/>
      <c r="I33" s="69">
        <f>$F$33</f>
        <v>1</v>
      </c>
      <c r="J33" s="179" t="s">
        <v>10</v>
      </c>
      <c r="AC33" s="6"/>
    </row>
    <row r="34" spans="1:29" s="7" customFormat="1" ht="11.25" customHeight="1">
      <c r="B34" s="283" t="s">
        <v>57</v>
      </c>
      <c r="C34" s="213"/>
      <c r="D34" s="53"/>
      <c r="E34" s="53"/>
      <c r="F34" s="95">
        <v>11</v>
      </c>
      <c r="G34" s="91" t="s">
        <v>10</v>
      </c>
      <c r="H34" s="53"/>
      <c r="I34" s="82">
        <f>$F$34</f>
        <v>11</v>
      </c>
      <c r="J34" s="180" t="s">
        <v>10</v>
      </c>
      <c r="AC34" s="6"/>
    </row>
    <row r="35" spans="1:29" s="7" customFormat="1" ht="11.25" customHeight="1">
      <c r="B35" s="58"/>
      <c r="C35" s="58"/>
      <c r="D35" s="45"/>
      <c r="E35" s="45"/>
      <c r="F35" s="77"/>
      <c r="G35" s="9"/>
      <c r="I35" s="78"/>
      <c r="J35" s="79"/>
      <c r="K35" s="77"/>
      <c r="L35" s="79"/>
      <c r="M35" s="77"/>
      <c r="N35" s="79"/>
      <c r="O35" s="77"/>
      <c r="P35" s="85"/>
      <c r="Q35" s="77"/>
      <c r="R35" s="79"/>
      <c r="S35" s="77"/>
      <c r="T35" s="79"/>
      <c r="U35" s="77"/>
      <c r="V35" s="79"/>
      <c r="W35" s="77"/>
      <c r="X35" s="9"/>
      <c r="Y35" s="48"/>
      <c r="Z35" s="97"/>
    </row>
    <row r="36" spans="1:29" s="7" customFormat="1" ht="11.25" customHeight="1">
      <c r="B36" s="270" t="s">
        <v>51</v>
      </c>
      <c r="C36" s="270"/>
      <c r="D36" s="270"/>
      <c r="E36" s="264" t="s">
        <v>35</v>
      </c>
      <c r="F36" s="189" t="s">
        <v>66</v>
      </c>
      <c r="G36" s="189"/>
      <c r="H36" s="189"/>
      <c r="I36" s="189"/>
      <c r="J36" s="267" t="s">
        <v>18</v>
      </c>
      <c r="K36" s="267"/>
      <c r="L36" s="119"/>
      <c r="M36" s="269" t="s">
        <v>62</v>
      </c>
      <c r="N36" s="109"/>
      <c r="P36" s="80"/>
      <c r="Q36" s="264" t="str">
        <f>"PCR program "&amp;B18&amp;":"</f>
        <v>PCR program 01 diagn.for.symb.:</v>
      </c>
      <c r="R36" s="264"/>
      <c r="S36" s="264"/>
      <c r="T36" s="264"/>
      <c r="U36" s="264"/>
      <c r="V36" s="264"/>
      <c r="W36" s="264"/>
      <c r="X36" s="48" t="s">
        <v>94</v>
      </c>
      <c r="Y36" s="48"/>
    </row>
    <row r="37" spans="1:29" s="7" customFormat="1" ht="11.25" customHeight="1">
      <c r="B37" s="270"/>
      <c r="C37" s="270"/>
      <c r="D37" s="270"/>
      <c r="E37" s="265"/>
      <c r="F37" s="266"/>
      <c r="G37" s="266"/>
      <c r="H37" s="266"/>
      <c r="I37" s="266"/>
      <c r="J37" s="268"/>
      <c r="K37" s="268"/>
      <c r="L37" s="6"/>
      <c r="M37" s="269"/>
      <c r="N37" s="32"/>
      <c r="O37" s="32"/>
      <c r="P37" s="32"/>
      <c r="Q37" s="264"/>
      <c r="R37" s="264"/>
      <c r="S37" s="264"/>
      <c r="T37" s="264"/>
      <c r="U37" s="264"/>
      <c r="V37" s="264"/>
      <c r="W37" s="264"/>
      <c r="X37" s="48" t="s">
        <v>95</v>
      </c>
      <c r="Y37" s="48"/>
    </row>
    <row r="38" spans="1:29" s="7" customFormat="1" ht="11.25" customHeight="1">
      <c r="B38" s="246" t="s">
        <v>65</v>
      </c>
      <c r="C38" s="246"/>
      <c r="D38" s="246"/>
      <c r="E38" s="249" t="s">
        <v>42</v>
      </c>
      <c r="F38" s="249"/>
      <c r="G38" s="254" t="s">
        <v>76</v>
      </c>
      <c r="H38" s="254"/>
      <c r="I38" s="282" t="s">
        <v>75</v>
      </c>
      <c r="J38" s="282"/>
      <c r="K38" s="282"/>
      <c r="L38" s="113"/>
      <c r="M38" s="121" t="s">
        <v>63</v>
      </c>
      <c r="N38" s="121"/>
      <c r="O38" s="32"/>
      <c r="P38" s="32"/>
      <c r="Q38" s="224" t="s">
        <v>61</v>
      </c>
      <c r="R38" s="224"/>
      <c r="S38" s="224"/>
      <c r="T38" s="224"/>
      <c r="U38" s="224"/>
      <c r="V38" s="61"/>
      <c r="W38" s="61"/>
      <c r="X38" s="48" t="s">
        <v>96</v>
      </c>
      <c r="Y38" s="48"/>
    </row>
    <row r="39" spans="1:29" s="7" customFormat="1" ht="11.25" customHeight="1">
      <c r="A39" s="6"/>
      <c r="B39" s="246" t="s">
        <v>83</v>
      </c>
      <c r="C39" s="246"/>
      <c r="D39" s="246"/>
      <c r="E39" s="249" t="s">
        <v>43</v>
      </c>
      <c r="F39" s="249"/>
      <c r="G39" s="254" t="s">
        <v>77</v>
      </c>
      <c r="H39" s="254"/>
      <c r="I39" s="244" t="s">
        <v>92</v>
      </c>
      <c r="J39" s="244"/>
      <c r="K39" s="244"/>
      <c r="L39" s="113"/>
      <c r="M39" s="53" t="s">
        <v>64</v>
      </c>
      <c r="N39" s="121"/>
      <c r="O39" s="32"/>
      <c r="P39" s="32"/>
      <c r="Q39" s="53">
        <v>95</v>
      </c>
      <c r="R39" s="53"/>
      <c r="S39" s="53" t="s">
        <v>50</v>
      </c>
      <c r="T39" s="53"/>
      <c r="U39" s="53" t="s">
        <v>36</v>
      </c>
      <c r="V39" s="125"/>
      <c r="W39" s="125"/>
      <c r="X39" s="48" t="s">
        <v>97</v>
      </c>
      <c r="Y39" s="48"/>
    </row>
    <row r="40" spans="1:29" s="7" customFormat="1" ht="11.25" customHeight="1">
      <c r="A40" s="6"/>
      <c r="B40" s="144"/>
      <c r="C40" s="247" t="s">
        <v>85</v>
      </c>
      <c r="D40" s="247"/>
      <c r="E40" s="251" t="s">
        <v>43</v>
      </c>
      <c r="F40" s="251"/>
      <c r="G40" s="254" t="s">
        <v>77</v>
      </c>
      <c r="H40" s="254"/>
      <c r="I40" s="248" t="s">
        <v>87</v>
      </c>
      <c r="J40" s="248"/>
      <c r="K40" s="248"/>
      <c r="L40" s="113"/>
      <c r="M40" s="181" t="s">
        <v>103</v>
      </c>
      <c r="N40" s="121"/>
      <c r="O40" s="32"/>
      <c r="P40" s="51"/>
      <c r="Q40" s="306">
        <v>95</v>
      </c>
      <c r="R40" s="307"/>
      <c r="S40" s="120" t="s">
        <v>50</v>
      </c>
      <c r="T40" s="120"/>
      <c r="U40" s="122" t="s">
        <v>8</v>
      </c>
      <c r="V40" s="125"/>
      <c r="W40" s="125"/>
      <c r="X40" s="48" t="s">
        <v>99</v>
      </c>
      <c r="Y40" s="48"/>
    </row>
    <row r="41" spans="1:29" s="7" customFormat="1" ht="11.25" customHeight="1">
      <c r="A41" s="6"/>
      <c r="B41" s="144"/>
      <c r="C41" s="247" t="s">
        <v>86</v>
      </c>
      <c r="D41" s="247"/>
      <c r="E41" s="251" t="s">
        <v>43</v>
      </c>
      <c r="F41" s="251"/>
      <c r="G41" s="254" t="s">
        <v>77</v>
      </c>
      <c r="H41" s="254"/>
      <c r="I41" s="248" t="s">
        <v>93</v>
      </c>
      <c r="J41" s="248"/>
      <c r="K41" s="248"/>
      <c r="L41" s="143"/>
      <c r="M41" s="144" t="s">
        <v>102</v>
      </c>
      <c r="N41" s="145"/>
      <c r="O41" s="32"/>
      <c r="P41" s="131"/>
      <c r="Q41" s="260" t="s">
        <v>40</v>
      </c>
      <c r="R41" s="261"/>
      <c r="S41" s="125" t="s">
        <v>50</v>
      </c>
      <c r="T41" s="125"/>
      <c r="U41" s="123" t="s">
        <v>8</v>
      </c>
      <c r="V41" s="125"/>
      <c r="W41" s="47" t="s">
        <v>38</v>
      </c>
      <c r="X41" s="48" t="s">
        <v>98</v>
      </c>
      <c r="Y41" s="48"/>
    </row>
    <row r="42" spans="1:29" s="7" customFormat="1" ht="11.25" customHeight="1">
      <c r="A42" s="6"/>
      <c r="B42" s="144"/>
      <c r="C42" s="246"/>
      <c r="D42" s="246"/>
      <c r="E42" s="249"/>
      <c r="F42" s="249"/>
      <c r="G42" s="254"/>
      <c r="H42" s="254"/>
      <c r="I42" s="244"/>
      <c r="J42" s="244"/>
      <c r="K42" s="244"/>
      <c r="L42" s="113"/>
      <c r="M42" s="121"/>
      <c r="N42" s="140"/>
      <c r="O42" s="32"/>
      <c r="P42" s="32"/>
      <c r="Q42" s="262">
        <v>72</v>
      </c>
      <c r="R42" s="225"/>
      <c r="S42" s="53" t="s">
        <v>50</v>
      </c>
      <c r="T42" s="53"/>
      <c r="U42" s="124" t="s">
        <v>14</v>
      </c>
      <c r="V42" s="125"/>
      <c r="W42" s="125"/>
      <c r="X42" s="48" t="s">
        <v>100</v>
      </c>
      <c r="Y42" s="48"/>
    </row>
    <row r="43" spans="1:29" s="7" customFormat="1" ht="11.25" customHeight="1">
      <c r="A43" s="6"/>
      <c r="B43" s="144"/>
      <c r="C43" s="255"/>
      <c r="D43" s="255"/>
      <c r="E43" s="252"/>
      <c r="F43" s="252"/>
      <c r="G43" s="253"/>
      <c r="H43" s="253"/>
      <c r="I43" s="250"/>
      <c r="J43" s="250"/>
      <c r="K43" s="250"/>
      <c r="L43" s="143"/>
      <c r="M43" s="143"/>
      <c r="N43" s="146"/>
      <c r="O43" s="32"/>
      <c r="P43" s="32"/>
      <c r="Q43" s="137">
        <v>95</v>
      </c>
      <c r="R43" s="138"/>
      <c r="S43" s="134" t="s">
        <v>50</v>
      </c>
      <c r="T43" s="134"/>
      <c r="U43" s="128" t="s">
        <v>8</v>
      </c>
      <c r="V43" s="131"/>
      <c r="W43" s="131"/>
      <c r="X43" s="48" t="s">
        <v>101</v>
      </c>
      <c r="Y43" s="48"/>
    </row>
    <row r="44" spans="1:29" s="7" customFormat="1" ht="11.25" customHeight="1">
      <c r="A44" s="6"/>
      <c r="B44" s="144"/>
      <c r="C44" s="246"/>
      <c r="D44" s="246"/>
      <c r="E44" s="249"/>
      <c r="F44" s="249"/>
      <c r="G44" s="254"/>
      <c r="H44" s="254"/>
      <c r="I44" s="244"/>
      <c r="J44" s="244"/>
      <c r="K44" s="244"/>
      <c r="L44" s="113"/>
      <c r="M44" s="121"/>
      <c r="N44" s="139"/>
      <c r="O44" s="32"/>
      <c r="P44" s="32"/>
      <c r="Q44" s="135">
        <v>55</v>
      </c>
      <c r="R44" s="136"/>
      <c r="S44" s="131" t="s">
        <v>50</v>
      </c>
      <c r="T44" s="131"/>
      <c r="U44" s="129" t="s">
        <v>8</v>
      </c>
      <c r="V44" s="131"/>
      <c r="W44" s="47" t="s">
        <v>39</v>
      </c>
      <c r="X44" s="48"/>
      <c r="Y44" s="48"/>
    </row>
    <row r="45" spans="1:29" s="7" customFormat="1" ht="11.25" customHeight="1">
      <c r="A45" s="6"/>
      <c r="B45" s="144"/>
      <c r="C45" s="255"/>
      <c r="D45" s="255"/>
      <c r="E45" s="252"/>
      <c r="F45" s="252"/>
      <c r="G45" s="253"/>
      <c r="H45" s="253"/>
      <c r="I45" s="250"/>
      <c r="J45" s="250"/>
      <c r="K45" s="250"/>
      <c r="L45" s="143"/>
      <c r="M45" s="143"/>
      <c r="N45" s="147"/>
      <c r="O45" s="32"/>
      <c r="P45" s="32"/>
      <c r="Q45" s="133">
        <v>72</v>
      </c>
      <c r="R45" s="132"/>
      <c r="S45" s="53" t="s">
        <v>50</v>
      </c>
      <c r="T45" s="53"/>
      <c r="U45" s="130" t="s">
        <v>14</v>
      </c>
      <c r="V45" s="131"/>
      <c r="W45" s="131"/>
      <c r="X45" s="48"/>
      <c r="Y45" s="48"/>
    </row>
    <row r="46" spans="1:29" s="7" customFormat="1" ht="11.25" customHeight="1">
      <c r="A46" s="6"/>
      <c r="B46" s="144"/>
      <c r="C46" s="246"/>
      <c r="D46" s="246"/>
      <c r="E46" s="249"/>
      <c r="F46" s="249"/>
      <c r="G46" s="254"/>
      <c r="H46" s="254"/>
      <c r="I46" s="244"/>
      <c r="J46" s="244"/>
      <c r="K46" s="244"/>
      <c r="L46" s="113"/>
      <c r="M46" s="121"/>
      <c r="N46" s="139"/>
      <c r="O46" s="32"/>
      <c r="P46" s="32"/>
      <c r="Q46" s="138">
        <v>72</v>
      </c>
      <c r="R46" s="138"/>
      <c r="S46" s="134" t="s">
        <v>50</v>
      </c>
      <c r="T46" s="134"/>
      <c r="U46" s="134" t="s">
        <v>41</v>
      </c>
      <c r="V46" s="32"/>
      <c r="W46" s="32"/>
    </row>
    <row r="47" spans="1:29" s="7" customFormat="1" ht="11.25" customHeight="1">
      <c r="A47" s="6"/>
      <c r="B47" s="144"/>
      <c r="C47" s="246"/>
      <c r="D47" s="246"/>
      <c r="E47" s="249"/>
      <c r="F47" s="249"/>
      <c r="G47" s="254"/>
      <c r="H47" s="254"/>
      <c r="I47" s="244"/>
      <c r="J47" s="244"/>
      <c r="K47" s="244"/>
      <c r="L47" s="113"/>
      <c r="M47" s="121"/>
      <c r="N47" s="121"/>
      <c r="O47" s="32"/>
      <c r="P47" s="32"/>
      <c r="Q47" s="263">
        <v>10</v>
      </c>
      <c r="R47" s="263"/>
      <c r="S47" s="51" t="s">
        <v>50</v>
      </c>
      <c r="T47" s="51"/>
      <c r="U47" s="51" t="s">
        <v>9</v>
      </c>
      <c r="V47" s="51"/>
      <c r="W47" s="51"/>
      <c r="X47" s="13"/>
      <c r="Y47" s="13"/>
    </row>
    <row r="48" spans="1:29" s="7" customFormat="1" ht="11.25" customHeight="1">
      <c r="A48" s="6"/>
      <c r="B48" s="144"/>
      <c r="C48" s="246"/>
      <c r="D48" s="246"/>
      <c r="E48" s="249"/>
      <c r="F48" s="249"/>
      <c r="G48" s="254"/>
      <c r="H48" s="254"/>
      <c r="I48" s="244"/>
      <c r="J48" s="244"/>
      <c r="K48" s="244"/>
      <c r="L48" s="113"/>
      <c r="M48" s="245"/>
      <c r="N48" s="245"/>
      <c r="O48" s="32"/>
      <c r="P48" s="32"/>
      <c r="X48" s="6"/>
      <c r="Y48" s="6"/>
    </row>
    <row r="49" spans="1:30" s="7" customFormat="1" ht="6" customHeight="1">
      <c r="A49" s="6"/>
      <c r="P49" s="51"/>
      <c r="AC49" s="6"/>
    </row>
    <row r="50" spans="1:30" s="7" customFormat="1" ht="11.25" customHeight="1">
      <c r="A50" s="6"/>
      <c r="B50" s="259" t="s">
        <v>67</v>
      </c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125"/>
      <c r="AC50" s="6"/>
    </row>
    <row r="51" spans="1:30" s="7" customFormat="1" ht="7.5" customHeight="1">
      <c r="A51" s="6"/>
      <c r="B51" s="45"/>
      <c r="C51" s="14"/>
      <c r="D51" s="14"/>
      <c r="E51" s="14"/>
      <c r="F51" s="6"/>
      <c r="G51" s="6"/>
      <c r="H51" s="46"/>
      <c r="I51" s="9"/>
      <c r="J51" s="9"/>
      <c r="K51" s="6"/>
      <c r="L51" s="6"/>
      <c r="M51" s="6"/>
      <c r="N51" s="6"/>
    </row>
    <row r="52" spans="1:30" s="7" customFormat="1" ht="16.5" customHeight="1">
      <c r="B52" s="33" t="s">
        <v>17</v>
      </c>
      <c r="C52" s="34"/>
      <c r="D52" s="35"/>
      <c r="E52" s="35"/>
      <c r="F52" s="34"/>
      <c r="G52" s="36"/>
      <c r="H52" s="36"/>
      <c r="I52" s="35"/>
      <c r="J52" s="35"/>
      <c r="K52" s="57" t="s">
        <v>49</v>
      </c>
      <c r="L52" s="35"/>
      <c r="M52" s="35"/>
      <c r="N52" s="35"/>
      <c r="O52" s="35"/>
      <c r="P52" s="35"/>
      <c r="Q52" s="35"/>
      <c r="R52" s="35"/>
      <c r="S52" s="148" t="s">
        <v>68</v>
      </c>
      <c r="T52" s="35"/>
      <c r="U52" s="57" t="s">
        <v>69</v>
      </c>
      <c r="V52" s="35"/>
      <c r="W52" s="9"/>
      <c r="X52" s="9"/>
      <c r="Y52" s="9"/>
      <c r="AB52" s="6"/>
      <c r="AC52" s="6"/>
    </row>
    <row r="53" spans="1:30" s="7" customFormat="1" ht="6.75" customHeight="1">
      <c r="C53" s="37"/>
      <c r="D53" s="38"/>
      <c r="E53" s="37"/>
      <c r="F53" s="37"/>
      <c r="G53" s="37"/>
      <c r="H53" s="38"/>
      <c r="I53" s="37"/>
      <c r="J53" s="37"/>
      <c r="K53" s="37"/>
      <c r="L53" s="37"/>
      <c r="M53" s="37"/>
      <c r="N53" s="37"/>
      <c r="O53" s="38"/>
      <c r="P53" s="38"/>
      <c r="Q53" s="56"/>
      <c r="R53" s="56"/>
      <c r="S53" s="37"/>
      <c r="T53" s="37"/>
      <c r="V53" s="37"/>
      <c r="W53" s="141"/>
      <c r="X53" s="142"/>
      <c r="Y53" s="142"/>
      <c r="Z53" s="141"/>
      <c r="AA53" s="6"/>
      <c r="AB53" s="6"/>
    </row>
    <row r="54" spans="1:30" s="7" customFormat="1" ht="18.75" customHeight="1">
      <c r="B54" s="39" t="s">
        <v>0</v>
      </c>
      <c r="C54" s="312" t="s">
        <v>73</v>
      </c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4"/>
      <c r="Y54" s="39"/>
      <c r="Z54" s="12"/>
    </row>
    <row r="55" spans="1:30" s="7" customFormat="1" ht="18.75" customHeight="1">
      <c r="B55" s="39" t="s">
        <v>1</v>
      </c>
      <c r="C55" s="315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7"/>
      <c r="Y55" s="39"/>
      <c r="Z55" s="12"/>
    </row>
    <row r="56" spans="1:30" s="7" customFormat="1" ht="18.75" customHeight="1">
      <c r="B56" s="39" t="s">
        <v>2</v>
      </c>
      <c r="C56" s="315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7"/>
      <c r="Y56" s="39"/>
      <c r="Z56" s="12"/>
    </row>
    <row r="57" spans="1:30" s="7" customFormat="1" ht="18.75" customHeight="1">
      <c r="B57" s="39" t="s">
        <v>3</v>
      </c>
      <c r="C57" s="315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7"/>
      <c r="Y57" s="39"/>
      <c r="Z57" s="12"/>
    </row>
    <row r="58" spans="1:30" s="7" customFormat="1" ht="18.75" customHeight="1">
      <c r="B58" s="39" t="s">
        <v>4</v>
      </c>
      <c r="C58" s="315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317"/>
      <c r="Y58" s="39"/>
      <c r="Z58" s="12"/>
    </row>
    <row r="59" spans="1:30" s="7" customFormat="1" ht="18.75" customHeight="1">
      <c r="B59" s="39" t="s">
        <v>5</v>
      </c>
      <c r="C59" s="315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  <c r="X59" s="317"/>
      <c r="Y59" s="39"/>
      <c r="Z59" s="12"/>
    </row>
    <row r="60" spans="1:30" s="7" customFormat="1" ht="18.75" customHeight="1">
      <c r="B60" s="39" t="s">
        <v>6</v>
      </c>
      <c r="C60" s="315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  <c r="X60" s="317"/>
      <c r="Y60" s="39"/>
      <c r="Z60" s="12"/>
    </row>
    <row r="61" spans="1:30" s="7" customFormat="1" ht="18.75" customHeight="1">
      <c r="B61" s="39" t="s">
        <v>7</v>
      </c>
      <c r="C61" s="318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20"/>
      <c r="Y61" s="39"/>
      <c r="Z61" s="12"/>
    </row>
    <row r="62" spans="1:30" s="7" customFormat="1" ht="12" customHeight="1">
      <c r="C62" s="37">
        <v>1</v>
      </c>
      <c r="D62" s="37">
        <v>2</v>
      </c>
      <c r="E62" s="37">
        <v>3</v>
      </c>
      <c r="F62" s="189">
        <v>4</v>
      </c>
      <c r="G62" s="189"/>
      <c r="H62" s="189"/>
      <c r="I62" s="189">
        <v>5</v>
      </c>
      <c r="J62" s="189"/>
      <c r="K62" s="189">
        <v>6</v>
      </c>
      <c r="L62" s="189"/>
      <c r="M62" s="189">
        <v>7</v>
      </c>
      <c r="N62" s="189"/>
      <c r="O62" s="189">
        <v>8</v>
      </c>
      <c r="P62" s="189"/>
      <c r="Q62" s="189">
        <v>9</v>
      </c>
      <c r="R62" s="189"/>
      <c r="S62" s="189">
        <v>10</v>
      </c>
      <c r="T62" s="189"/>
      <c r="U62" s="189">
        <v>11</v>
      </c>
      <c r="V62" s="189"/>
      <c r="W62" s="188">
        <v>12</v>
      </c>
      <c r="X62" s="188"/>
    </row>
    <row r="63" spans="1:30" s="23" customFormat="1" ht="26.25" customHeight="1">
      <c r="B63" s="38" t="s">
        <v>31</v>
      </c>
      <c r="C63" s="344" t="s">
        <v>70</v>
      </c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4"/>
      <c r="AB63" s="40"/>
      <c r="AC63" s="41"/>
      <c r="AD63" s="41"/>
    </row>
    <row r="64" spans="1:30" s="23" customFormat="1" ht="26.25" customHeight="1"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40"/>
      <c r="AC64" s="41"/>
      <c r="AD64" s="41"/>
    </row>
    <row r="65" spans="2:30" s="23" customFormat="1" ht="26.25" customHeight="1"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111"/>
      <c r="AC65" s="112"/>
      <c r="AD65" s="41"/>
    </row>
    <row r="66" spans="2:30" s="23" customFormat="1" ht="15.75" customHeight="1">
      <c r="B66" s="42"/>
      <c r="C66" s="42"/>
      <c r="D66" s="42"/>
      <c r="V66" s="42"/>
      <c r="W66" s="42"/>
      <c r="X66" s="42"/>
      <c r="Y66" s="42"/>
      <c r="Z66" s="118"/>
      <c r="AA66" s="42"/>
      <c r="AB66" s="40"/>
      <c r="AC66" s="41"/>
      <c r="AD66" s="41"/>
    </row>
    <row r="67" spans="2:30" s="23" customFormat="1" ht="18.75" customHeight="1">
      <c r="B67" s="336" t="s">
        <v>59</v>
      </c>
      <c r="C67" s="337"/>
      <c r="D67" s="327" t="s">
        <v>44</v>
      </c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9"/>
      <c r="P67" s="327" t="s">
        <v>15</v>
      </c>
      <c r="Q67" s="328"/>
      <c r="R67" s="328"/>
      <c r="S67" s="328"/>
      <c r="T67" s="328"/>
      <c r="U67" s="329"/>
      <c r="V67" s="327" t="s">
        <v>16</v>
      </c>
      <c r="W67" s="328"/>
      <c r="X67" s="328"/>
      <c r="Y67" s="328"/>
      <c r="Z67" s="340"/>
      <c r="AA67" s="42"/>
      <c r="AB67" s="40"/>
      <c r="AC67" s="41"/>
      <c r="AD67" s="41"/>
    </row>
    <row r="68" spans="2:30" s="23" customFormat="1" ht="30" customHeight="1">
      <c r="B68" s="338"/>
      <c r="C68" s="339"/>
      <c r="D68" s="330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2"/>
      <c r="P68" s="333">
        <f ca="1">TODAY()</f>
        <v>45727</v>
      </c>
      <c r="Q68" s="334"/>
      <c r="R68" s="334"/>
      <c r="S68" s="334"/>
      <c r="T68" s="334"/>
      <c r="U68" s="335"/>
      <c r="V68" s="341"/>
      <c r="W68" s="342"/>
      <c r="X68" s="342"/>
      <c r="Y68" s="342"/>
      <c r="Z68" s="343"/>
      <c r="AB68" s="40"/>
      <c r="AC68" s="41"/>
      <c r="AD68" s="43"/>
    </row>
    <row r="69" spans="2:30">
      <c r="O69" s="3"/>
      <c r="P69" s="3"/>
      <c r="Q69" s="4"/>
      <c r="R69" s="4"/>
      <c r="S69" s="4"/>
      <c r="T69" s="4"/>
      <c r="U69" s="4"/>
      <c r="V69" s="4"/>
      <c r="W69" s="4"/>
      <c r="X69" s="4"/>
      <c r="Y69" s="4"/>
    </row>
    <row r="70" spans="2:30">
      <c r="O70" s="3"/>
      <c r="P70" s="3"/>
      <c r="Q70" s="4"/>
      <c r="R70" s="4"/>
      <c r="S70" s="4"/>
      <c r="T70" s="4"/>
      <c r="U70" s="4"/>
      <c r="V70" s="4"/>
      <c r="W70" s="4"/>
      <c r="X70" s="4"/>
      <c r="Y70" s="4"/>
    </row>
    <row r="71" spans="2:30">
      <c r="O71" s="3"/>
      <c r="P71" s="3"/>
      <c r="Q71" s="4"/>
      <c r="R71" s="4"/>
      <c r="S71" s="4"/>
      <c r="T71" s="4"/>
      <c r="U71" s="4"/>
      <c r="V71" s="4"/>
      <c r="W71" s="4"/>
      <c r="X71" s="4"/>
      <c r="Y71" s="4"/>
    </row>
    <row r="72" spans="2:30">
      <c r="O72" s="3"/>
      <c r="P72" s="3"/>
      <c r="Q72" s="4"/>
      <c r="R72" s="4"/>
      <c r="S72" s="4"/>
      <c r="T72" s="4"/>
      <c r="U72" s="4"/>
      <c r="V72" s="4"/>
      <c r="W72" s="4"/>
      <c r="X72" s="4"/>
      <c r="Y72" s="4"/>
    </row>
    <row r="73" spans="2:30">
      <c r="O73" s="3"/>
      <c r="P73" s="3"/>
      <c r="Q73" s="4"/>
      <c r="R73" s="4"/>
      <c r="S73" s="3"/>
      <c r="T73" s="3"/>
      <c r="U73" s="3"/>
      <c r="V73" s="3"/>
      <c r="W73" s="3"/>
      <c r="X73" s="4"/>
      <c r="Y73" s="4"/>
    </row>
    <row r="74" spans="2:30">
      <c r="O74" s="3"/>
      <c r="P74" s="3"/>
      <c r="Q74" s="4"/>
      <c r="R74" s="4"/>
      <c r="S74" s="4"/>
      <c r="T74" s="4"/>
      <c r="U74" s="4"/>
      <c r="V74" s="4"/>
      <c r="W74" s="4"/>
      <c r="X74" s="4"/>
      <c r="Y74" s="4"/>
    </row>
    <row r="75" spans="2:30"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2:30">
      <c r="O76" s="3"/>
      <c r="P76" s="3"/>
      <c r="Q76" s="4"/>
      <c r="R76" s="4"/>
      <c r="S76" s="4"/>
      <c r="T76" s="4"/>
      <c r="U76" s="4"/>
      <c r="V76" s="4"/>
      <c r="W76" s="4"/>
      <c r="X76" s="4"/>
      <c r="Y76" s="4"/>
    </row>
    <row r="77" spans="2:30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2:30">
      <c r="F78" s="4"/>
    </row>
    <row r="79" spans="2:30">
      <c r="F79" s="4"/>
    </row>
    <row r="80" spans="2:30">
      <c r="F80" s="4"/>
    </row>
    <row r="81" spans="6:6">
      <c r="F81" s="4"/>
    </row>
    <row r="82" spans="6:6">
      <c r="F82" s="4"/>
    </row>
  </sheetData>
  <sheetProtection insertHyperlinks="0" selectLockedCells="1"/>
  <protectedRanges>
    <protectedRange sqref="T11:U13" name="Range2_1"/>
    <protectedRange sqref="F11:F13" name="Range1_1" securityDescriptor="O:WDG:WDD:(A;;CC;;;S-1-5-21-436374069-682003330-243537639-13186)"/>
    <protectedRange sqref="U18:V18" name="Range7"/>
    <protectedRange sqref="L18" name="Range6"/>
    <protectedRange sqref="F18" name="Range5"/>
  </protectedRanges>
  <mergeCells count="130">
    <mergeCell ref="C54:X61"/>
    <mergeCell ref="B20:D20"/>
    <mergeCell ref="B18:D18"/>
    <mergeCell ref="S17:X17"/>
    <mergeCell ref="F11:L11"/>
    <mergeCell ref="D67:O67"/>
    <mergeCell ref="D68:O68"/>
    <mergeCell ref="P67:U67"/>
    <mergeCell ref="P68:U68"/>
    <mergeCell ref="B67:C67"/>
    <mergeCell ref="B68:C68"/>
    <mergeCell ref="U62:V62"/>
    <mergeCell ref="V67:Z67"/>
    <mergeCell ref="V68:Z68"/>
    <mergeCell ref="C63:Z63"/>
    <mergeCell ref="E48:F48"/>
    <mergeCell ref="E47:F47"/>
    <mergeCell ref="I47:K47"/>
    <mergeCell ref="B39:D39"/>
    <mergeCell ref="I39:K39"/>
    <mergeCell ref="I44:K44"/>
    <mergeCell ref="I46:K46"/>
    <mergeCell ref="I25:J25"/>
    <mergeCell ref="B29:C29"/>
    <mergeCell ref="B2:E4"/>
    <mergeCell ref="T10:Z10"/>
    <mergeCell ref="P10:S10"/>
    <mergeCell ref="I38:K38"/>
    <mergeCell ref="G38:H38"/>
    <mergeCell ref="G40:H40"/>
    <mergeCell ref="E40:F40"/>
    <mergeCell ref="E38:F38"/>
    <mergeCell ref="B34:C34"/>
    <mergeCell ref="B26:C26"/>
    <mergeCell ref="B27:C27"/>
    <mergeCell ref="B33:C33"/>
    <mergeCell ref="B16:X16"/>
    <mergeCell ref="B32:E32"/>
    <mergeCell ref="B17:D17"/>
    <mergeCell ref="B31:E31"/>
    <mergeCell ref="Q5:Z7"/>
    <mergeCell ref="F2:Z4"/>
    <mergeCell ref="G39:H39"/>
    <mergeCell ref="Q38:U38"/>
    <mergeCell ref="Q40:R40"/>
    <mergeCell ref="U18:X18"/>
    <mergeCell ref="F5:K7"/>
    <mergeCell ref="P11:Q11"/>
    <mergeCell ref="P12:Q12"/>
    <mergeCell ref="P13:Q13"/>
    <mergeCell ref="C48:D48"/>
    <mergeCell ref="C46:D46"/>
    <mergeCell ref="B21:D21"/>
    <mergeCell ref="B50:O50"/>
    <mergeCell ref="Q41:R41"/>
    <mergeCell ref="Q42:R42"/>
    <mergeCell ref="Q47:R47"/>
    <mergeCell ref="E36:E37"/>
    <mergeCell ref="F36:I37"/>
    <mergeCell ref="J36:K37"/>
    <mergeCell ref="M36:M37"/>
    <mergeCell ref="Q36:W37"/>
    <mergeCell ref="B36:D37"/>
    <mergeCell ref="G48:H48"/>
    <mergeCell ref="G44:H44"/>
    <mergeCell ref="G46:H46"/>
    <mergeCell ref="G47:H47"/>
    <mergeCell ref="E42:F42"/>
    <mergeCell ref="E46:F46"/>
    <mergeCell ref="E44:F44"/>
    <mergeCell ref="C41:D41"/>
    <mergeCell ref="C45:D45"/>
    <mergeCell ref="F25:G25"/>
    <mergeCell ref="F21:J21"/>
    <mergeCell ref="I23:X23"/>
    <mergeCell ref="I48:K48"/>
    <mergeCell ref="M48:N48"/>
    <mergeCell ref="B38:D38"/>
    <mergeCell ref="C40:D40"/>
    <mergeCell ref="C42:D42"/>
    <mergeCell ref="C44:D44"/>
    <mergeCell ref="I40:K40"/>
    <mergeCell ref="I42:K42"/>
    <mergeCell ref="C47:D47"/>
    <mergeCell ref="E39:F39"/>
    <mergeCell ref="I45:K45"/>
    <mergeCell ref="E41:F41"/>
    <mergeCell ref="E43:F43"/>
    <mergeCell ref="E45:F45"/>
    <mergeCell ref="G43:H43"/>
    <mergeCell ref="G41:H41"/>
    <mergeCell ref="G45:H45"/>
    <mergeCell ref="G42:H42"/>
    <mergeCell ref="I41:K41"/>
    <mergeCell ref="I43:K43"/>
    <mergeCell ref="C43:D43"/>
    <mergeCell ref="AA6:AH9"/>
    <mergeCell ref="I24:J24"/>
    <mergeCell ref="B9:X9"/>
    <mergeCell ref="B15:X15"/>
    <mergeCell ref="F20:J20"/>
    <mergeCell ref="L17:P17"/>
    <mergeCell ref="L18:P18"/>
    <mergeCell ref="F17:J17"/>
    <mergeCell ref="F18:J18"/>
    <mergeCell ref="L20:P20"/>
    <mergeCell ref="L21:N21"/>
    <mergeCell ref="O21:P21"/>
    <mergeCell ref="B10:E10"/>
    <mergeCell ref="B11:E11"/>
    <mergeCell ref="F12:O12"/>
    <mergeCell ref="F13:O13"/>
    <mergeCell ref="F24:G24"/>
    <mergeCell ref="L5:P7"/>
    <mergeCell ref="S21:X21"/>
    <mergeCell ref="S20:X20"/>
    <mergeCell ref="B5:E7"/>
    <mergeCell ref="F10:K10"/>
    <mergeCell ref="B12:E12"/>
    <mergeCell ref="B13:E13"/>
    <mergeCell ref="B64:AA64"/>
    <mergeCell ref="B65:Z65"/>
    <mergeCell ref="W62:X62"/>
    <mergeCell ref="I62:J62"/>
    <mergeCell ref="K62:L62"/>
    <mergeCell ref="M62:N62"/>
    <mergeCell ref="O62:P62"/>
    <mergeCell ref="Q62:R62"/>
    <mergeCell ref="S62:T62"/>
    <mergeCell ref="F62:H62"/>
  </mergeCells>
  <phoneticPr fontId="7" type="noConversion"/>
  <dataValidations count="1">
    <dataValidation type="list" allowBlank="1" showInputMessage="1" showErrorMessage="1" sqref="U18:Y18">
      <formula1>$X$32:$X$44</formula1>
    </dataValidation>
  </dataValidations>
  <printOptions horizontalCentered="1"/>
  <pageMargins left="0.43" right="0.27559055118110237" top="0.39370078740157483" bottom="0.39370078740157483" header="0.31496062992125984" footer="0.23622047244094491"/>
  <pageSetup paperSize="9" scale="82" orientation="portrait" r:id="rId1"/>
  <headerFooter alignWithMargins="0"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0"/>
  <sheetViews>
    <sheetView zoomScale="70" zoomScaleNormal="70" workbookViewId="0">
      <selection activeCell="B2" sqref="B2"/>
    </sheetView>
  </sheetViews>
  <sheetFormatPr baseColWidth="10" defaultColWidth="12.81640625" defaultRowHeight="13"/>
  <cols>
    <col min="1" max="1" width="6.54296875" style="149" customWidth="1"/>
    <col min="2" max="13" width="14.54296875" style="149" customWidth="1"/>
    <col min="14" max="16384" width="12.81640625" style="149"/>
  </cols>
  <sheetData>
    <row r="1" spans="1:25" ht="40.5" customHeight="1">
      <c r="A1" s="150"/>
      <c r="B1" s="151">
        <v>1</v>
      </c>
      <c r="C1" s="151">
        <v>2</v>
      </c>
      <c r="D1" s="151">
        <v>3</v>
      </c>
      <c r="E1" s="151">
        <v>4</v>
      </c>
      <c r="F1" s="151">
        <v>5</v>
      </c>
      <c r="G1" s="151">
        <v>6</v>
      </c>
      <c r="H1" s="151">
        <v>7</v>
      </c>
      <c r="I1" s="151">
        <v>8</v>
      </c>
      <c r="J1" s="151">
        <v>9</v>
      </c>
      <c r="K1" s="151">
        <v>10</v>
      </c>
      <c r="L1" s="151">
        <v>11</v>
      </c>
      <c r="M1" s="151">
        <v>12</v>
      </c>
    </row>
    <row r="2" spans="1:25" ht="40.5" customHeight="1">
      <c r="A2" s="152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71"/>
      <c r="P2"/>
      <c r="Q2"/>
      <c r="R2"/>
      <c r="S2"/>
      <c r="T2"/>
      <c r="U2"/>
      <c r="V2"/>
      <c r="W2"/>
      <c r="X2"/>
      <c r="Y2"/>
    </row>
    <row r="3" spans="1:25" ht="40.5" customHeight="1">
      <c r="A3" s="152" t="s">
        <v>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/>
      <c r="O3"/>
      <c r="P3"/>
      <c r="Q3"/>
      <c r="R3"/>
      <c r="S3"/>
      <c r="T3"/>
      <c r="U3"/>
      <c r="V3"/>
      <c r="W3"/>
      <c r="X3"/>
      <c r="Y3"/>
    </row>
    <row r="4" spans="1:25" ht="40.5" customHeight="1">
      <c r="A4" s="152" t="s">
        <v>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/>
      <c r="O4"/>
      <c r="P4"/>
      <c r="Q4"/>
      <c r="R4"/>
      <c r="S4"/>
      <c r="T4"/>
      <c r="U4"/>
      <c r="V4"/>
      <c r="W4"/>
      <c r="X4"/>
      <c r="Y4"/>
    </row>
    <row r="5" spans="1:25" ht="40.5" customHeight="1">
      <c r="A5" s="152" t="s">
        <v>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5" ht="40.5" customHeight="1">
      <c r="A6" s="152" t="s">
        <v>4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25" ht="40.5" customHeight="1">
      <c r="A7" s="152" t="s">
        <v>5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25" ht="40.5" customHeight="1">
      <c r="A8" s="152" t="s">
        <v>6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25" ht="40.5" customHeight="1">
      <c r="A9" s="152" t="s">
        <v>7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1:25" ht="40.5" customHeight="1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25" ht="40.5" customHeight="1" thickBot="1">
      <c r="A11"/>
      <c r="B11" s="153" t="s">
        <v>71</v>
      </c>
      <c r="C11" s="154"/>
      <c r="D11" s="154"/>
      <c r="E11" s="155"/>
      <c r="F11" s="155"/>
      <c r="G11" s="155"/>
      <c r="H11" s="155"/>
      <c r="I11" s="155"/>
      <c r="J11" s="155"/>
      <c r="K11" s="155"/>
      <c r="L11" s="155"/>
      <c r="M11" s="156"/>
    </row>
    <row r="12" spans="1:25" ht="40.5" customHeight="1" thickBot="1">
      <c r="A12"/>
      <c r="B12" s="157" t="s">
        <v>15</v>
      </c>
      <c r="C12" s="158"/>
      <c r="D12" s="159"/>
      <c r="E12" s="160"/>
      <c r="F12" s="160"/>
      <c r="G12" s="160"/>
      <c r="H12" s="160"/>
      <c r="I12" s="160"/>
      <c r="J12" s="160"/>
      <c r="K12" s="160"/>
      <c r="L12" s="160"/>
      <c r="M12" s="161"/>
    </row>
    <row r="13" spans="1:25" ht="40.5" customHeight="1" thickBot="1">
      <c r="A13"/>
      <c r="B13" s="157" t="s">
        <v>72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3"/>
    </row>
    <row r="14" spans="1:25" ht="40.5" customHeight="1">
      <c r="A14"/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6"/>
    </row>
    <row r="15" spans="1:25" ht="40.5" customHeight="1">
      <c r="A15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9"/>
    </row>
    <row r="16" spans="1:25" ht="40.5" customHeight="1"/>
    <row r="17" ht="40.5" customHeight="1"/>
    <row r="18" ht="40.5" customHeight="1"/>
    <row r="19" ht="40.5" customHeight="1"/>
    <row r="20" ht="40.5" customHeight="1"/>
    <row r="21" ht="40.5" customHeight="1"/>
    <row r="22" ht="40.5" customHeight="1"/>
    <row r="23" ht="40.5" customHeight="1"/>
    <row r="24" ht="40.5" customHeight="1"/>
    <row r="25" ht="40.5" customHeight="1"/>
    <row r="26" ht="40.5" customHeight="1"/>
    <row r="27" ht="40.5" customHeight="1"/>
    <row r="28" ht="40.5" customHeight="1"/>
    <row r="29" ht="40.5" customHeight="1"/>
    <row r="30" ht="40.5" customHeight="1"/>
  </sheetData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Primer testing</vt:lpstr>
      <vt:lpstr>Sample info</vt:lpstr>
      <vt:lpstr>'Primer testing'!Druckbereich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Eigentum der ETH-Zürich</dc:creator>
  <cp:lastModifiedBy>Dominic Stalder</cp:lastModifiedBy>
  <cp:lastPrinted>2025-02-14T14:31:02Z</cp:lastPrinted>
  <dcterms:created xsi:type="dcterms:W3CDTF">1998-04-01T11:59:58Z</dcterms:created>
  <dcterms:modified xsi:type="dcterms:W3CDTF">2025-03-11T21:56:26Z</dcterms:modified>
</cp:coreProperties>
</file>